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cycrisp/Downloads/"/>
    </mc:Choice>
  </mc:AlternateContent>
  <xr:revisionPtr revIDLastSave="0" documentId="13_ncr:1_{7147C6B6-5FE4-8A4D-89EF-2A94F67DF811}" xr6:coauthVersionLast="46" xr6:coauthVersionMax="46" xr10:uidLastSave="{00000000-0000-0000-0000-000000000000}"/>
  <bookViews>
    <workbookView xWindow="0" yWindow="460" windowWidth="28800" windowHeight="16440" xr2:uid="{914B20B3-A6E2-C949-B07B-F97F10E7F0A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6" i="1"/>
  <c r="C32" i="1"/>
  <c r="C6" i="1"/>
  <c r="C10" i="1"/>
  <c r="C34" i="1"/>
</calcChain>
</file>

<file path=xl/sharedStrings.xml><?xml version="1.0" encoding="utf-8"?>
<sst xmlns="http://schemas.openxmlformats.org/spreadsheetml/2006/main" count="43" uniqueCount="41">
  <si>
    <t>A</t>
  </si>
  <si>
    <t>B</t>
  </si>
  <si>
    <t>C</t>
  </si>
  <si>
    <t>D</t>
  </si>
  <si>
    <t>E</t>
  </si>
  <si>
    <t>F</t>
  </si>
  <si>
    <t>G</t>
  </si>
  <si>
    <t>Return on Investment for a Midlevel or Advanced Practice Practitioner</t>
  </si>
  <si>
    <t xml:space="preserve"> </t>
  </si>
  <si>
    <t>Annual salary</t>
  </si>
  <si>
    <t>Annual cost of benefits</t>
  </si>
  <si>
    <t>Return on Investment Year 1</t>
  </si>
  <si>
    <t>Sum all E</t>
  </si>
  <si>
    <t>Recruitment Costs</t>
  </si>
  <si>
    <t>Total cost of Provider Year 1</t>
  </si>
  <si>
    <t>(A + B + C)</t>
  </si>
  <si>
    <t>Anticipated Visits Month 1</t>
  </si>
  <si>
    <t>Anticipated Visits Month 2</t>
  </si>
  <si>
    <t>Anticipated Visits Month 3</t>
  </si>
  <si>
    <t>Anticipated Visits Month 4</t>
  </si>
  <si>
    <t>Anticipated Visits Month 5</t>
  </si>
  <si>
    <t>Anticipated Visits Month 6</t>
  </si>
  <si>
    <t>Anticipated Visits Month 7</t>
  </si>
  <si>
    <t>Anticipated Visits Month 8</t>
  </si>
  <si>
    <t>Anticipated Visits Month 9</t>
  </si>
  <si>
    <t>Anticipated Visits Month 10</t>
  </si>
  <si>
    <t>Anticipated Visits Month 11</t>
  </si>
  <si>
    <t>Anticipated Visits Month 12</t>
  </si>
  <si>
    <t>Year 1 Anticipated Visits</t>
  </si>
  <si>
    <t>Average Reimbursement Per Visit</t>
  </si>
  <si>
    <t>Times 90% for Midlevel payment</t>
  </si>
  <si>
    <t>Total Anticipated Revenue Year 1</t>
  </si>
  <si>
    <t>Per practice data</t>
  </si>
  <si>
    <t>National Average</t>
  </si>
  <si>
    <t>H</t>
  </si>
  <si>
    <t>I</t>
  </si>
  <si>
    <t>J</t>
  </si>
  <si>
    <t>(F x G x H)</t>
  </si>
  <si>
    <t>(I - D)</t>
  </si>
  <si>
    <t>Actual paid</t>
  </si>
  <si>
    <t>Per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</si>
</sst>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1" xfId="1" applyFont="1" applyBorder="1"/>
    <xf numFmtId="0" fontId="3" fillId="0" borderId="2" xfId="0" applyFont="1" applyBorder="1"/>
    <xf numFmtId="44" fontId="3" fillId="0" borderId="0" xfId="1" applyFont="1" applyBorder="1"/>
    <xf numFmtId="44" fontId="3" fillId="0" borderId="1" xfId="0" applyNumberFormat="1" applyFont="1" applyBorder="1"/>
    <xf numFmtId="44" fontId="3" fillId="0" borderId="3" xfId="1" applyFont="1" applyBorder="1"/>
    <xf numFmtId="0" fontId="3" fillId="0" borderId="0" xfId="1" applyNumberFormat="1" applyFont="1"/>
    <xf numFmtId="0" fontId="3" fillId="0" borderId="0" xfId="0" applyNumberFormat="1" applyFont="1"/>
    <xf numFmtId="9" fontId="3" fillId="0" borderId="0" xfId="0" applyNumberFormat="1" applyFont="1"/>
    <xf numFmtId="0" fontId="3" fillId="0" borderId="1" xfId="0" applyNumberFormat="1" applyFont="1" applyBorder="1"/>
    <xf numFmtId="0" fontId="3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0D8E-DFD4-D849-BBA5-DF641CF2CCFA}">
  <dimension ref="A1:D34"/>
  <sheetViews>
    <sheetView tabSelected="1" topLeftCell="A5" workbookViewId="0">
      <selection activeCell="D14" sqref="D14"/>
    </sheetView>
  </sheetViews>
  <sheetFormatPr baseColWidth="10" defaultRowHeight="16" x14ac:dyDescent="0.2"/>
  <cols>
    <col min="1" max="1" width="5.83203125" style="2" customWidth="1"/>
    <col min="2" max="2" width="32.5" style="2" customWidth="1"/>
    <col min="3" max="3" width="14.5" style="2" bestFit="1" customWidth="1"/>
    <col min="4" max="4" width="16.6640625" style="3" customWidth="1"/>
    <col min="5" max="16384" width="10.83203125" style="2"/>
  </cols>
  <sheetData>
    <row r="1" spans="1:4" ht="20" x14ac:dyDescent="0.2">
      <c r="A1" s="1" t="s">
        <v>7</v>
      </c>
    </row>
    <row r="2" spans="1:4" ht="20" x14ac:dyDescent="0.2">
      <c r="A2" s="1" t="s">
        <v>8</v>
      </c>
    </row>
    <row r="4" spans="1:4" x14ac:dyDescent="0.2">
      <c r="A4" s="3" t="s">
        <v>0</v>
      </c>
      <c r="B4" s="2" t="s">
        <v>9</v>
      </c>
      <c r="C4" s="4">
        <v>130000</v>
      </c>
      <c r="D4" s="3" t="s">
        <v>40</v>
      </c>
    </row>
    <row r="5" spans="1:4" x14ac:dyDescent="0.2">
      <c r="A5" s="3"/>
      <c r="C5" s="4"/>
    </row>
    <row r="6" spans="1:4" x14ac:dyDescent="0.2">
      <c r="A6" s="3" t="s">
        <v>1</v>
      </c>
      <c r="B6" s="2" t="s">
        <v>10</v>
      </c>
      <c r="C6" s="7">
        <f>0.2*C4</f>
        <v>26000</v>
      </c>
      <c r="D6" s="3" t="s">
        <v>32</v>
      </c>
    </row>
    <row r="7" spans="1:4" x14ac:dyDescent="0.2">
      <c r="A7" s="3"/>
      <c r="C7" s="4"/>
    </row>
    <row r="8" spans="1:4" x14ac:dyDescent="0.2">
      <c r="A8" s="3" t="s">
        <v>2</v>
      </c>
      <c r="B8" s="2" t="s">
        <v>13</v>
      </c>
      <c r="C8" s="5">
        <v>15000</v>
      </c>
      <c r="D8" s="3" t="s">
        <v>39</v>
      </c>
    </row>
    <row r="9" spans="1:4" x14ac:dyDescent="0.2">
      <c r="A9" s="3"/>
      <c r="C9" s="4"/>
    </row>
    <row r="10" spans="1:4" x14ac:dyDescent="0.2">
      <c r="A10" s="3" t="s">
        <v>3</v>
      </c>
      <c r="B10" s="2" t="s">
        <v>14</v>
      </c>
      <c r="C10" s="7">
        <f>SUM(C4:C8)</f>
        <v>171000</v>
      </c>
      <c r="D10" s="3" t="s">
        <v>15</v>
      </c>
    </row>
    <row r="11" spans="1:4" x14ac:dyDescent="0.2">
      <c r="A11" s="3"/>
      <c r="C11" s="4"/>
    </row>
    <row r="12" spans="1:4" x14ac:dyDescent="0.2">
      <c r="A12" s="3"/>
      <c r="C12" s="4"/>
    </row>
    <row r="13" spans="1:4" x14ac:dyDescent="0.2">
      <c r="A13" s="3" t="s">
        <v>4</v>
      </c>
      <c r="B13" s="2" t="s">
        <v>16</v>
      </c>
      <c r="C13" s="10">
        <f>2*20</f>
        <v>40</v>
      </c>
      <c r="D13" s="3" t="s">
        <v>8</v>
      </c>
    </row>
    <row r="14" spans="1:4" x14ac:dyDescent="0.2">
      <c r="A14" s="3"/>
      <c r="B14" s="2" t="s">
        <v>17</v>
      </c>
      <c r="C14" s="11">
        <f>3*20</f>
        <v>60</v>
      </c>
    </row>
    <row r="15" spans="1:4" x14ac:dyDescent="0.2">
      <c r="A15" s="3"/>
      <c r="B15" s="2" t="s">
        <v>18</v>
      </c>
      <c r="C15" s="11">
        <f>4*20</f>
        <v>80</v>
      </c>
    </row>
    <row r="16" spans="1:4" x14ac:dyDescent="0.2">
      <c r="A16" s="3"/>
      <c r="B16" s="2" t="s">
        <v>19</v>
      </c>
      <c r="C16" s="11">
        <f>5*20</f>
        <v>100</v>
      </c>
    </row>
    <row r="17" spans="1:4" x14ac:dyDescent="0.2">
      <c r="A17" s="3"/>
      <c r="B17" s="2" t="s">
        <v>20</v>
      </c>
      <c r="C17" s="11">
        <f>6*20</f>
        <v>120</v>
      </c>
    </row>
    <row r="18" spans="1:4" x14ac:dyDescent="0.2">
      <c r="A18" s="3"/>
      <c r="B18" s="2" t="s">
        <v>21</v>
      </c>
      <c r="C18" s="11">
        <f>7*20</f>
        <v>140</v>
      </c>
    </row>
    <row r="19" spans="1:4" x14ac:dyDescent="0.2">
      <c r="A19" s="3"/>
      <c r="B19" s="2" t="s">
        <v>22</v>
      </c>
      <c r="C19" s="11">
        <f>8*20</f>
        <v>160</v>
      </c>
    </row>
    <row r="20" spans="1:4" x14ac:dyDescent="0.2">
      <c r="A20" s="3"/>
      <c r="B20" s="2" t="s">
        <v>23</v>
      </c>
      <c r="C20" s="11">
        <f>9*20</f>
        <v>180</v>
      </c>
    </row>
    <row r="21" spans="1:4" x14ac:dyDescent="0.2">
      <c r="A21" s="3"/>
      <c r="B21" s="2" t="s">
        <v>24</v>
      </c>
      <c r="C21" s="11">
        <f>10*20</f>
        <v>200</v>
      </c>
    </row>
    <row r="22" spans="1:4" x14ac:dyDescent="0.2">
      <c r="A22" s="3"/>
      <c r="B22" s="2" t="s">
        <v>25</v>
      </c>
      <c r="C22" s="11">
        <f>12*20</f>
        <v>240</v>
      </c>
    </row>
    <row r="23" spans="1:4" x14ac:dyDescent="0.2">
      <c r="A23" s="3"/>
      <c r="B23" s="2" t="s">
        <v>26</v>
      </c>
      <c r="C23" s="11">
        <f>15*20</f>
        <v>300</v>
      </c>
    </row>
    <row r="24" spans="1:4" x14ac:dyDescent="0.2">
      <c r="A24" s="3"/>
      <c r="B24" s="2" t="s">
        <v>27</v>
      </c>
      <c r="C24" s="13">
        <f>18*20</f>
        <v>360</v>
      </c>
    </row>
    <row r="25" spans="1:4" x14ac:dyDescent="0.2">
      <c r="A25" s="3"/>
      <c r="C25" s="11"/>
    </row>
    <row r="26" spans="1:4" x14ac:dyDescent="0.2">
      <c r="A26" s="3" t="s">
        <v>5</v>
      </c>
      <c r="B26" s="2" t="s">
        <v>28</v>
      </c>
      <c r="C26" s="14">
        <f>SUM(C13:C24)</f>
        <v>1980</v>
      </c>
      <c r="D26" s="3" t="s">
        <v>12</v>
      </c>
    </row>
    <row r="27" spans="1:4" x14ac:dyDescent="0.2">
      <c r="A27" s="3"/>
    </row>
    <row r="28" spans="1:4" x14ac:dyDescent="0.2">
      <c r="A28" s="3" t="s">
        <v>6</v>
      </c>
      <c r="B28" s="2" t="s">
        <v>29</v>
      </c>
      <c r="C28" s="4">
        <v>175</v>
      </c>
      <c r="D28" s="3" t="s">
        <v>32</v>
      </c>
    </row>
    <row r="29" spans="1:4" x14ac:dyDescent="0.2">
      <c r="A29" s="3"/>
    </row>
    <row r="30" spans="1:4" x14ac:dyDescent="0.2">
      <c r="A30" s="3" t="s">
        <v>34</v>
      </c>
      <c r="B30" s="2" t="s">
        <v>30</v>
      </c>
      <c r="C30" s="12">
        <v>0.9</v>
      </c>
      <c r="D30" s="3" t="s">
        <v>33</v>
      </c>
    </row>
    <row r="31" spans="1:4" x14ac:dyDescent="0.2">
      <c r="A31" s="3"/>
    </row>
    <row r="32" spans="1:4" x14ac:dyDescent="0.2">
      <c r="A32" s="3" t="s">
        <v>35</v>
      </c>
      <c r="B32" s="2" t="s">
        <v>31</v>
      </c>
      <c r="C32" s="8">
        <f>C26*C28*C30</f>
        <v>311850</v>
      </c>
      <c r="D32" s="3" t="s">
        <v>37</v>
      </c>
    </row>
    <row r="33" spans="1:4" ht="17" thickBot="1" x14ac:dyDescent="0.25">
      <c r="A33" s="3"/>
    </row>
    <row r="34" spans="1:4" ht="17" thickBot="1" x14ac:dyDescent="0.25">
      <c r="A34" s="3" t="s">
        <v>36</v>
      </c>
      <c r="B34" s="6" t="s">
        <v>11</v>
      </c>
      <c r="C34" s="9">
        <f>C32-C10</f>
        <v>140850</v>
      </c>
      <c r="D34" s="3" t="s">
        <v>38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Darcy Crisp</cp:lastModifiedBy>
  <dcterms:created xsi:type="dcterms:W3CDTF">2020-08-22T17:13:31Z</dcterms:created>
  <dcterms:modified xsi:type="dcterms:W3CDTF">2020-12-22T18:27:49Z</dcterms:modified>
</cp:coreProperties>
</file>